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G-OSIS Weight and balance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/>
  <c r="F18" l="1"/>
  <c r="F17"/>
  <c r="F16"/>
  <c r="F15"/>
  <c r="F7"/>
  <c r="F8"/>
  <c r="F6"/>
  <c r="D9"/>
  <c r="D14" s="1"/>
  <c r="D19" s="1"/>
  <c r="F10" l="1"/>
  <c r="F14" s="1"/>
  <c r="D22"/>
  <c r="F21"/>
  <c r="E11" l="1"/>
  <c r="E14" s="1"/>
  <c r="E19" s="1"/>
  <c r="F19"/>
  <c r="E20" s="1"/>
  <c r="F22" l="1"/>
  <c r="E23" s="1"/>
</calcChain>
</file>

<file path=xl/sharedStrings.xml><?xml version="1.0" encoding="utf-8"?>
<sst xmlns="http://schemas.openxmlformats.org/spreadsheetml/2006/main" count="48" uniqueCount="44">
  <si>
    <t>Left Wheel</t>
  </si>
  <si>
    <t>Right wheel</t>
  </si>
  <si>
    <t>Tail Wheel</t>
  </si>
  <si>
    <t>lbs</t>
  </si>
  <si>
    <t>Arm inches</t>
  </si>
  <si>
    <t>moment lb.inches</t>
  </si>
  <si>
    <t>Empty Weight</t>
  </si>
  <si>
    <t>Total moment</t>
  </si>
  <si>
    <t>Empty CofG</t>
  </si>
  <si>
    <t>Pilot</t>
  </si>
  <si>
    <t>Fuel</t>
  </si>
  <si>
    <t>Baggage</t>
  </si>
  <si>
    <t>Zero Fuel CofG</t>
  </si>
  <si>
    <t>Empty Weight and Moment</t>
  </si>
  <si>
    <t>Zero Fuel Totals</t>
  </si>
  <si>
    <t>Totals</t>
  </si>
  <si>
    <t>Guidance to Weight and Balance</t>
  </si>
  <si>
    <t>Weight and Balance form LAA/WB (Imperial)</t>
  </si>
  <si>
    <t>Sample Weight and Balance Form (Imperial)</t>
  </si>
  <si>
    <t>Weight and CG Calculator (Imperial)</t>
  </si>
  <si>
    <t>Parachute</t>
  </si>
  <si>
    <t>Most Forward</t>
  </si>
  <si>
    <t>Most Forward at Max Gross</t>
  </si>
  <si>
    <t>Most Aft</t>
  </si>
  <si>
    <t>1 US Gal weighs 6.01 lbs</t>
  </si>
  <si>
    <t>1 US Gal = 3.78541 litre</t>
  </si>
  <si>
    <t>Fuel litres</t>
  </si>
  <si>
    <t>1lb = 0.45436 kg</t>
  </si>
  <si>
    <t>Empty Weight and Balance</t>
  </si>
  <si>
    <t>Loaded Weight and Balance</t>
  </si>
  <si>
    <t>Links:</t>
  </si>
  <si>
    <t>Do not edit yellow cells.</t>
  </si>
  <si>
    <t>Additional engine oil</t>
  </si>
  <si>
    <t>Empty Configuration:</t>
  </si>
  <si>
    <t>72 litres = 121.2lbs</t>
  </si>
  <si>
    <t>1 litre fuel = 0.765 kg (1.69lbs)</t>
  </si>
  <si>
    <t>Loaded CofG Inc Fuel</t>
  </si>
  <si>
    <t xml:space="preserve">All panels, spats, cowlings, spinner and wing root fairings fitted. New tyres fitted. 6 quarts oil included. 1 litre unuseable fuel included. Light weight battery fitted. Zero bagage. Parachute not included. </t>
  </si>
  <si>
    <t xml:space="preserve">The datum is a point 65.06 inches forward of the lower wing leading edge. </t>
  </si>
  <si>
    <t>Datum:</t>
  </si>
  <si>
    <t>Fuel capacity 19 US gal (72 litres)</t>
  </si>
  <si>
    <t>Loading limitations:</t>
  </si>
  <si>
    <t>Arm</t>
  </si>
  <si>
    <t>Most Aft at Max Gross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</si>
</sst>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rgb="FF2E2E2E"/>
      <name val="Verdana"/>
      <family val="2"/>
    </font>
    <font>
      <b/>
      <sz val="9"/>
      <color rgb="FF2E2E2E"/>
      <name val="Verdan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1" fillId="0" borderId="0" xfId="0" applyFont="1" applyAlignment="1">
      <alignment horizontal="justify" vertical="center" wrapText="1"/>
    </xf>
    <xf numFmtId="0" fontId="3" fillId="0" borderId="0" xfId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0" fillId="2" borderId="2" xfId="0" applyFill="1" applyBorder="1"/>
    <xf numFmtId="2" fontId="0" fillId="3" borderId="1" xfId="0" applyNumberFormat="1" applyFill="1" applyBorder="1"/>
    <xf numFmtId="2" fontId="0" fillId="0" borderId="1" xfId="0" applyNumberFormat="1" applyBorder="1"/>
    <xf numFmtId="2" fontId="0" fillId="2" borderId="1" xfId="0" applyNumberFormat="1" applyFill="1" applyBorder="1"/>
    <xf numFmtId="2" fontId="0" fillId="2" borderId="2" xfId="0" applyNumberFormat="1" applyFill="1" applyBorder="1"/>
    <xf numFmtId="2" fontId="0" fillId="0" borderId="0" xfId="0" applyNumberFormat="1"/>
    <xf numFmtId="2" fontId="0" fillId="0" borderId="0" xfId="0" applyNumberFormat="1" applyAlignment="1">
      <alignment horizontal="left" wrapText="1"/>
    </xf>
    <xf numFmtId="2" fontId="0" fillId="0" borderId="1" xfId="0" applyNumberFormat="1" applyFill="1" applyBorder="1"/>
    <xf numFmtId="2" fontId="0" fillId="2" borderId="3" xfId="0" applyNumberFormat="1" applyFill="1" applyBorder="1"/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left" wrapText="1"/>
    </xf>
    <xf numFmtId="2" fontId="0" fillId="0" borderId="0" xfId="0" applyNumberForma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G-OSIS Loading Chart</a:t>
            </a:r>
          </a:p>
        </c:rich>
      </c:tx>
      <c:layout/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v>Loading Limit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'G-OSIS Weight and balance'!$E$38:$E$41</c:f>
              <c:numCache>
                <c:formatCode>0.00</c:formatCode>
                <c:ptCount val="4"/>
                <c:pt idx="0">
                  <c:v>64</c:v>
                </c:pt>
                <c:pt idx="1">
                  <c:v>65</c:v>
                </c:pt>
                <c:pt idx="2">
                  <c:v>66</c:v>
                </c:pt>
                <c:pt idx="3">
                  <c:v>67</c:v>
                </c:pt>
              </c:numCache>
            </c:numRef>
          </c:cat>
          <c:val>
            <c:numRef>
              <c:f>'G-OSIS Weight and balance'!$D$38:$D$41</c:f>
              <c:numCache>
                <c:formatCode>0.00</c:formatCode>
                <c:ptCount val="4"/>
                <c:pt idx="0">
                  <c:v>1115</c:v>
                </c:pt>
                <c:pt idx="1">
                  <c:v>1150</c:v>
                </c:pt>
                <c:pt idx="2">
                  <c:v>1150</c:v>
                </c:pt>
                <c:pt idx="3">
                  <c:v>970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94-4644-8941-910F1DC9B8EF}"/>
            </c:ext>
          </c:extLst>
        </c:ser>
        <c:marker val="1"/>
        <c:axId val="69843584"/>
        <c:axId val="69858048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Φύλλο1!$D$22</c15:sqref>
                        </c15:formulaRef>
                      </c:ext>
                    </c:extLst>
                    <c:numCache>
                      <c:formatCode>0.00</c:formatCode>
                      <c:ptCount val="1"/>
                      <c:pt idx="0">
                        <c:v>1149.3999999999999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1C94-4644-8941-910F1DC9B8EF}"/>
                  </c:ext>
                </c:extLst>
              </c15:ser>
            </c15:filteredLineSeries>
          </c:ext>
        </c:extLst>
      </c:lineChart>
      <c:scatterChart>
        <c:scatterStyle val="lineMarker"/>
        <c:ser>
          <c:idx val="1"/>
          <c:order val="1"/>
          <c:tx>
            <c:strRef>
              <c:f>'G-OSIS Weight and balance'!$C$23</c:f>
              <c:strCache>
                <c:ptCount val="1"/>
                <c:pt idx="0">
                  <c:v>Loaded CofG Inc Fuel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'G-OSIS Weight and balance'!$E$23</c:f>
              <c:numCache>
                <c:formatCode>0.00</c:formatCode>
                <c:ptCount val="1"/>
                <c:pt idx="0">
                  <c:v>65.871382608695654</c:v>
                </c:pt>
              </c:numCache>
            </c:numRef>
          </c:xVal>
          <c:yVal>
            <c:numRef>
              <c:f>'G-OSIS Weight and balance'!$D$22</c:f>
              <c:numCache>
                <c:formatCode>0.00</c:formatCode>
                <c:ptCount val="1"/>
                <c:pt idx="0">
                  <c:v>1150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1C94-4644-8941-910F1DC9B8EF}"/>
            </c:ext>
          </c:extLst>
        </c:ser>
        <c:axId val="69672960"/>
        <c:axId val="69859584"/>
      </c:scatterChart>
      <c:catAx>
        <c:axId val="69843584"/>
        <c:scaling>
          <c:orientation val="minMax"/>
        </c:scaling>
        <c:axPos val="b"/>
        <c:numFmt formatCode="0.0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58048"/>
        <c:crosses val="autoZero"/>
        <c:auto val="1"/>
        <c:lblAlgn val="ctr"/>
        <c:lblOffset val="100"/>
      </c:catAx>
      <c:valAx>
        <c:axId val="698580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43584"/>
        <c:crosses val="autoZero"/>
        <c:crossBetween val="between"/>
      </c:valAx>
      <c:valAx>
        <c:axId val="69859584"/>
        <c:scaling>
          <c:orientation val="minMax"/>
          <c:max val="1200"/>
          <c:min val="850"/>
        </c:scaling>
        <c:axPos val="r"/>
        <c:numFmt formatCode="0.00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672960"/>
        <c:crosses val="max"/>
        <c:crossBetween val="midCat"/>
      </c:valAx>
      <c:valAx>
        <c:axId val="69672960"/>
        <c:scaling>
          <c:orientation val="minMax"/>
          <c:max val="67.5"/>
          <c:min val="63.5"/>
        </c:scaling>
        <c:axPos val="t"/>
        <c:numFmt formatCode="0.00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59584"/>
        <c:crosses val="max"/>
        <c:crossBetween val="midCat"/>
        <c:majorUnit val="1"/>
        <c:minorUnit val="1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3</xdr:row>
      <xdr:rowOff>171450</xdr:rowOff>
    </xdr:from>
    <xdr:to>
      <xdr:col>13</xdr:col>
      <xdr:colOff>400050</xdr:colOff>
      <xdr:row>19</xdr:row>
      <xdr:rowOff>166687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987C02EA-0810-4635-971A-B53EB842FC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ightaircraftassociation.co.uk/engineering/Weight%20and%20balance/Weight%20and%20Balance%20Sample%20form%20(IMPERIAL).pdf" TargetMode="External"/><Relationship Id="rId2" Type="http://schemas.openxmlformats.org/officeDocument/2006/relationships/hyperlink" Target="http://www.lightaircraftassociation.co.uk/engineering/Weight%20and%20balance/LAA-WB%20(IMPERIAL)%20-%20Weight%20and%20Balance.pdf" TargetMode="External"/><Relationship Id="rId1" Type="http://schemas.openxmlformats.org/officeDocument/2006/relationships/hyperlink" Target="http://www.lightaircraftassociation.co.uk/engineering/TechnicalLeaflets/Mods%20and%20Repairs/TL%203.16%20Weight%20Balance%20Guidance%20Notes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lightaircraftassociation.co.uk/engineering/Weight%20and%20balance/CG%20Calculator%20Imperial%20(Simple)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M56"/>
  <sheetViews>
    <sheetView tabSelected="1" topLeftCell="A3" workbookViewId="0">
      <selection activeCell="J23" sqref="J23"/>
    </sheetView>
  </sheetViews>
  <sheetFormatPr defaultRowHeight="15"/>
  <cols>
    <col min="3" max="3" width="30.140625" bestFit="1" customWidth="1"/>
    <col min="4" max="4" width="9.140625" style="12"/>
    <col min="5" max="5" width="10.85546875" style="12" bestFit="1" customWidth="1"/>
    <col min="6" max="6" width="17.28515625" style="12" bestFit="1" customWidth="1"/>
  </cols>
  <sheetData>
    <row r="3" spans="3:6">
      <c r="C3" s="2" t="s">
        <v>31</v>
      </c>
    </row>
    <row r="5" spans="3:6">
      <c r="C5" s="3" t="s">
        <v>28</v>
      </c>
      <c r="D5" s="8" t="s">
        <v>3</v>
      </c>
      <c r="E5" s="8" t="s">
        <v>4</v>
      </c>
      <c r="F5" s="8" t="s">
        <v>5</v>
      </c>
    </row>
    <row r="6" spans="3:6">
      <c r="C6" s="1" t="s">
        <v>0</v>
      </c>
      <c r="D6" s="9">
        <v>386</v>
      </c>
      <c r="E6" s="9">
        <v>50.26</v>
      </c>
      <c r="F6" s="10">
        <f>D6*E6</f>
        <v>19400.36</v>
      </c>
    </row>
    <row r="7" spans="3:6">
      <c r="C7" s="1" t="s">
        <v>1</v>
      </c>
      <c r="D7" s="9">
        <v>385.2</v>
      </c>
      <c r="E7" s="9">
        <v>50.26</v>
      </c>
      <c r="F7" s="10">
        <f t="shared" ref="F7:F8" si="0">D7*E7</f>
        <v>19360.151999999998</v>
      </c>
    </row>
    <row r="8" spans="3:6">
      <c r="C8" s="1" t="s">
        <v>2</v>
      </c>
      <c r="D8" s="9">
        <v>58.8</v>
      </c>
      <c r="E8" s="9">
        <v>188.06</v>
      </c>
      <c r="F8" s="10">
        <f t="shared" si="0"/>
        <v>11057.928</v>
      </c>
    </row>
    <row r="9" spans="3:6">
      <c r="C9" s="1" t="s">
        <v>6</v>
      </c>
      <c r="D9" s="10">
        <f>SUM(D6:D8)</f>
        <v>830</v>
      </c>
      <c r="E9" s="8"/>
      <c r="F9" s="8"/>
    </row>
    <row r="10" spans="3:6">
      <c r="C10" s="1" t="s">
        <v>7</v>
      </c>
      <c r="D10" s="8"/>
      <c r="E10" s="8"/>
      <c r="F10" s="10">
        <f>SUM(F6:F8)</f>
        <v>49818.44</v>
      </c>
    </row>
    <row r="11" spans="3:6">
      <c r="C11" s="1" t="s">
        <v>8</v>
      </c>
      <c r="D11" s="8"/>
      <c r="E11" s="10">
        <f>F10/D9</f>
        <v>60.022216867469879</v>
      </c>
      <c r="F11" s="8"/>
    </row>
    <row r="13" spans="3:6">
      <c r="C13" s="3" t="s">
        <v>29</v>
      </c>
      <c r="D13" s="8" t="s">
        <v>3</v>
      </c>
      <c r="E13" s="8" t="s">
        <v>4</v>
      </c>
      <c r="F13" s="8" t="s">
        <v>5</v>
      </c>
    </row>
    <row r="14" spans="3:6">
      <c r="C14" s="1" t="s">
        <v>13</v>
      </c>
      <c r="D14" s="10">
        <f>D9</f>
        <v>830</v>
      </c>
      <c r="E14" s="10">
        <f>E11</f>
        <v>60.022216867469879</v>
      </c>
      <c r="F14" s="10">
        <f>F10</f>
        <v>49818.44</v>
      </c>
    </row>
    <row r="15" spans="3:6">
      <c r="C15" s="1" t="s">
        <v>9</v>
      </c>
      <c r="D15" s="9">
        <v>195</v>
      </c>
      <c r="E15" s="9">
        <v>91.5</v>
      </c>
      <c r="F15" s="10">
        <f>D15*E15</f>
        <v>17842.5</v>
      </c>
    </row>
    <row r="16" spans="3:6">
      <c r="C16" s="1" t="s">
        <v>32</v>
      </c>
      <c r="D16" s="9">
        <v>0</v>
      </c>
      <c r="E16" s="9">
        <v>33.26</v>
      </c>
      <c r="F16" s="10">
        <f>D16*E16</f>
        <v>0</v>
      </c>
    </row>
    <row r="17" spans="3:13">
      <c r="C17" s="1" t="s">
        <v>11</v>
      </c>
      <c r="D17" s="9">
        <v>0</v>
      </c>
      <c r="E17" s="9">
        <v>113.5</v>
      </c>
      <c r="F17" s="10">
        <f>D17*E17</f>
        <v>0</v>
      </c>
    </row>
    <row r="18" spans="3:13">
      <c r="C18" s="1" t="s">
        <v>20</v>
      </c>
      <c r="D18" s="9">
        <v>20</v>
      </c>
      <c r="E18" s="9">
        <v>91.5</v>
      </c>
      <c r="F18" s="10">
        <f>D18*E18</f>
        <v>1830</v>
      </c>
    </row>
    <row r="19" spans="3:13">
      <c r="C19" s="1" t="s">
        <v>14</v>
      </c>
      <c r="D19" s="10">
        <f>SUM(D14:D18)</f>
        <v>1045</v>
      </c>
      <c r="E19" s="10">
        <f>SUM(E14:E18)</f>
        <v>389.78221686746986</v>
      </c>
      <c r="F19" s="10">
        <f>SUM(F14:F18)</f>
        <v>69490.94</v>
      </c>
    </row>
    <row r="20" spans="3:13">
      <c r="C20" s="1" t="s">
        <v>12</v>
      </c>
      <c r="D20" s="8"/>
      <c r="E20" s="10">
        <f>F19/D19</f>
        <v>66.498507177033488</v>
      </c>
      <c r="F20" s="8"/>
    </row>
    <row r="21" spans="3:13">
      <c r="C21" s="1" t="s">
        <v>10</v>
      </c>
      <c r="D21" s="14">
        <v>105</v>
      </c>
      <c r="E21" s="9">
        <v>59.63</v>
      </c>
      <c r="F21" s="11">
        <f>D21*E21</f>
        <v>6261.1500000000005</v>
      </c>
      <c r="G21" s="7" t="s">
        <v>26</v>
      </c>
      <c r="H21" s="15">
        <f>D21/1.69</f>
        <v>62.130177514792898</v>
      </c>
    </row>
    <row r="22" spans="3:13">
      <c r="C22" s="1" t="s">
        <v>15</v>
      </c>
      <c r="D22" s="10">
        <f>D19+D21</f>
        <v>1150</v>
      </c>
      <c r="E22" s="8"/>
      <c r="F22" s="10">
        <f>F21+F19</f>
        <v>75752.09</v>
      </c>
    </row>
    <row r="23" spans="3:13">
      <c r="C23" s="1" t="s">
        <v>36</v>
      </c>
      <c r="D23" s="8"/>
      <c r="E23" s="10">
        <f>F22/D22</f>
        <v>65.871382608695654</v>
      </c>
      <c r="F23" s="8"/>
    </row>
    <row r="25" spans="3:13">
      <c r="C25" t="s">
        <v>33</v>
      </c>
      <c r="D25" s="17" t="s">
        <v>37</v>
      </c>
      <c r="E25" s="17"/>
      <c r="F25" s="17"/>
      <c r="G25" s="17"/>
      <c r="H25" s="17"/>
      <c r="I25" s="17"/>
      <c r="J25" s="17"/>
      <c r="K25" s="17"/>
      <c r="L25" s="17"/>
      <c r="M25" s="17"/>
    </row>
    <row r="26" spans="3:13"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3:13"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3:13">
      <c r="C28" t="s">
        <v>39</v>
      </c>
      <c r="D28" s="18" t="s">
        <v>38</v>
      </c>
      <c r="E28" s="18"/>
      <c r="F28" s="18"/>
      <c r="G28" s="18"/>
      <c r="H28" s="18"/>
      <c r="I28" s="18"/>
      <c r="J28" s="18"/>
      <c r="K28" s="18"/>
      <c r="L28" s="18"/>
      <c r="M28" s="18"/>
    </row>
    <row r="29" spans="3:13"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3:13">
      <c r="C30" t="s">
        <v>40</v>
      </c>
    </row>
    <row r="31" spans="3:13">
      <c r="C31" t="s">
        <v>34</v>
      </c>
    </row>
    <row r="32" spans="3:13">
      <c r="C32" t="s">
        <v>25</v>
      </c>
    </row>
    <row r="33" spans="3:5">
      <c r="C33" t="s">
        <v>27</v>
      </c>
    </row>
    <row r="34" spans="3:5">
      <c r="C34" t="s">
        <v>35</v>
      </c>
    </row>
    <row r="35" spans="3:5">
      <c r="C35" t="s">
        <v>24</v>
      </c>
    </row>
    <row r="37" spans="3:5">
      <c r="C37" t="s">
        <v>41</v>
      </c>
      <c r="D37" s="12" t="s">
        <v>3</v>
      </c>
      <c r="E37" s="12" t="s">
        <v>42</v>
      </c>
    </row>
    <row r="38" spans="3:5">
      <c r="C38" t="s">
        <v>21</v>
      </c>
      <c r="D38" s="12">
        <v>1115</v>
      </c>
      <c r="E38" s="12">
        <v>64</v>
      </c>
    </row>
    <row r="39" spans="3:5">
      <c r="C39" t="s">
        <v>22</v>
      </c>
      <c r="D39" s="12">
        <v>1150</v>
      </c>
      <c r="E39" s="12">
        <v>65</v>
      </c>
    </row>
    <row r="40" spans="3:5">
      <c r="C40" t="s">
        <v>43</v>
      </c>
      <c r="D40" s="12">
        <v>1150</v>
      </c>
      <c r="E40" s="12">
        <v>66</v>
      </c>
    </row>
    <row r="41" spans="3:5">
      <c r="C41" t="s">
        <v>23</v>
      </c>
      <c r="D41" s="12">
        <v>970</v>
      </c>
      <c r="E41" s="12">
        <v>67</v>
      </c>
    </row>
    <row r="43" spans="3:5">
      <c r="C43" s="4" t="s">
        <v>30</v>
      </c>
    </row>
    <row r="44" spans="3:5">
      <c r="C44" s="5" t="s">
        <v>16</v>
      </c>
    </row>
    <row r="45" spans="3:5" ht="30">
      <c r="C45" s="5" t="s">
        <v>17</v>
      </c>
    </row>
    <row r="46" spans="3:5" ht="30">
      <c r="C46" s="5" t="s">
        <v>18</v>
      </c>
    </row>
    <row r="47" spans="3:5" ht="30">
      <c r="C47" s="5" t="s">
        <v>19</v>
      </c>
    </row>
    <row r="48" spans="3:5">
      <c r="C48" s="4"/>
    </row>
    <row r="49" spans="3:3">
      <c r="C49" s="6"/>
    </row>
    <row r="50" spans="3:3">
      <c r="C50" s="4"/>
    </row>
    <row r="51" spans="3:3">
      <c r="C51" s="5"/>
    </row>
    <row r="52" spans="3:3">
      <c r="C52" s="5"/>
    </row>
    <row r="53" spans="3:3">
      <c r="C53" s="5"/>
    </row>
    <row r="54" spans="3:3">
      <c r="C54" s="5"/>
    </row>
    <row r="55" spans="3:3">
      <c r="C55" s="4"/>
    </row>
    <row r="56" spans="3:3">
      <c r="C56" s="6"/>
    </row>
  </sheetData>
  <mergeCells count="2">
    <mergeCell ref="D25:M26"/>
    <mergeCell ref="D28:M28"/>
  </mergeCells>
  <hyperlinks>
    <hyperlink ref="C44" r:id="rId1" display="http://www.lightaircraftassociation.co.uk/engineering/TechnicalLeaflets/Mods and Repairs/TL 3.16 Weight Balance Guidance Notes.pdf"/>
    <hyperlink ref="C45" r:id="rId2" display="http://www.lightaircraftassociation.co.uk/engineering/Weight and balance/LAA-WB (IMPERIAL) - Weight and Balance.pdf"/>
    <hyperlink ref="C46" r:id="rId3" display="http://www.lightaircraftassociation.co.uk/engineering/Weight and balance/Weight and Balance Sample form (IMPERIAL).pdf"/>
    <hyperlink ref="C47" r:id="rId4" display="http://www.lightaircraftassociation.co.uk/engineering/Weight and balance/CG Calculator Imperial (Simple).xls"/>
  </hyperlinks>
  <pageMargins left="0.7" right="0.7" top="0.75" bottom="0.75" header="0.3" footer="0.3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G-OSIS Weight and balance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2018-11-04T12:09:59Z</dcterms:modified>
</cp:coreProperties>
</file>